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<sst xmlns="http://schemas.openxmlformats.org/spreadsheetml/2006/main" count="74" uniqueCount="66">
  <si>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Zeitstudie Loose / Rahm Hohenschäftlarn</t>
  </si>
  <si>
    <t>Arbeitsabschnitt</t>
  </si>
  <si>
    <t>Beginn</t>
  </si>
  <si>
    <t>Ende</t>
  </si>
  <si>
    <t>Referenzierung auf Grenzstein</t>
  </si>
  <si>
    <t>über einen Hilfspunkt</t>
  </si>
  <si>
    <t>Dauer</t>
  </si>
  <si>
    <t>Messung auf Freifläche</t>
  </si>
  <si>
    <t>9 Punkte</t>
  </si>
  <si>
    <t>Messung unter Schirm</t>
  </si>
  <si>
    <t>Zaunfläche</t>
  </si>
  <si>
    <t>Vorbereitung der Messung</t>
  </si>
  <si>
    <t>1-&gt;2</t>
  </si>
  <si>
    <t>X-&gt;1</t>
  </si>
  <si>
    <t>2-&gt;3</t>
  </si>
  <si>
    <t>4-&gt;5</t>
  </si>
  <si>
    <t>5-&gt;6</t>
  </si>
  <si>
    <t>6-&gt;7</t>
  </si>
  <si>
    <t>7-&gt;1</t>
  </si>
  <si>
    <t>Aufsuchen der zweiten Fläche, Vorbereitungen</t>
  </si>
  <si>
    <t>2 Punkte</t>
  </si>
  <si>
    <t>Weg [m]</t>
  </si>
  <si>
    <t>Ref</t>
  </si>
  <si>
    <t>3-&gt;4</t>
  </si>
  <si>
    <t>Birne unter Schirm</t>
  </si>
  <si>
    <t>1-&gt;A1</t>
  </si>
  <si>
    <t>A1-&gt;A2</t>
  </si>
  <si>
    <t>A2-&gt;A3</t>
  </si>
  <si>
    <t>A3-&gt;A1</t>
  </si>
  <si>
    <t>Apfel unter Schirm</t>
  </si>
  <si>
    <t>x-&gt;B1</t>
  </si>
  <si>
    <t>B1-&gt;B2</t>
  </si>
  <si>
    <t>B2-&gt;B3</t>
  </si>
  <si>
    <t>B3-&gt;B4</t>
  </si>
  <si>
    <t>B4-&gt;B1</t>
  </si>
  <si>
    <t>Aufsuchen der nächsten Fläche</t>
  </si>
  <si>
    <t>Pflaume unter Schirm</t>
  </si>
  <si>
    <t>x-&gt;C1</t>
  </si>
  <si>
    <t>C1-&gt;C2</t>
  </si>
  <si>
    <t>C2-&gt;C3</t>
  </si>
  <si>
    <t>C3-&gt;C4</t>
  </si>
  <si>
    <t>C4-&gt;C1</t>
  </si>
  <si>
    <t>3-&gt;3</t>
  </si>
  <si>
    <t>7-&gt;8</t>
  </si>
  <si>
    <t>8-&gt;9</t>
  </si>
  <si>
    <t>9-&gt;1</t>
  </si>
  <si>
    <t>Zeiten pro Punkt</t>
  </si>
  <si>
    <t>gesamt:</t>
  </si>
  <si>
    <t>Reines Messen</t>
  </si>
  <si>
    <t>Eingabe der Daten in den Laptop</t>
  </si>
  <si>
    <t>zurücklaufen zum Auto</t>
  </si>
  <si>
    <t>Anzahl Punkte</t>
  </si>
  <si>
    <t>Rüstzeit</t>
  </si>
  <si>
    <t>Dateneingabe</t>
  </si>
  <si>
    <t>reine Messzeiten</t>
  </si>
  <si>
    <t>Gesamtzeit / Anzahl Punkte</t>
  </si>
  <si>
    <t>Messzeit pro punkt</t>
  </si>
  <si>
    <t>Mittelwert pro Messung</t>
  </si>
  <si>
    <t>Gesamtweg</t>
  </si>
  <si>
    <t>Gesamtzeit</t>
  </si>
  <si>
    <t>pro Fläche</t>
  </si>
  <si>
    <t xml:space="preserve">Zeit </t>
  </si>
  <si>
    <t>pro 100m</t>
  </si>
  <si>
    <t>Mittelwert / Zeit pro 100lfm</t>
  </si>
  <si>
    <t>(Gesamtzeit / Gesamtstrecke) * 100m</t>
  </si>
  <si>
    <t>miwe strecke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</si>
</sst>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[$-F400]h:mm:ss\ AM/PM"/>
    <numFmt numFmtId="167" formatCode="hh:mm:ss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11.421875" defaultRowHeight="12.75"/>
  <cols>
    <col min="13" max="13" width="15.28125" style="0" bestFit="1" customWidth="1"/>
  </cols>
  <sheetData>
    <row r="1" ht="12.75">
      <c r="A1" t="s">
        <v>0</v>
      </c>
    </row>
    <row r="3" spans="1:13" ht="12.75">
      <c r="A3" t="s">
        <v>1</v>
      </c>
      <c r="D3" t="s">
        <v>2</v>
      </c>
      <c r="E3" t="s">
        <v>3</v>
      </c>
      <c r="F3" t="s">
        <v>6</v>
      </c>
      <c r="G3" t="s">
        <v>21</v>
      </c>
      <c r="H3" t="s">
        <v>58</v>
      </c>
      <c r="I3" t="s">
        <v>59</v>
      </c>
      <c r="J3" t="s">
        <v>61</v>
      </c>
      <c r="K3" t="s">
        <v>57</v>
      </c>
      <c r="L3" t="s">
        <v>54</v>
      </c>
      <c r="M3" t="s">
        <v>56</v>
      </c>
    </row>
    <row r="4" spans="4:10" ht="12.75">
      <c r="D4" s="1"/>
      <c r="E4" s="1"/>
      <c r="H4" t="s">
        <v>60</v>
      </c>
      <c r="I4" t="s">
        <v>60</v>
      </c>
      <c r="J4" t="s">
        <v>62</v>
      </c>
    </row>
    <row r="5" spans="1:10" ht="12.75">
      <c r="A5" t="s">
        <v>4</v>
      </c>
      <c r="D5" s="1"/>
      <c r="E5" s="1"/>
      <c r="J5" s="2"/>
    </row>
    <row r="6" spans="1:13" ht="12.75">
      <c r="A6" t="s">
        <v>5</v>
      </c>
      <c r="C6" t="s">
        <v>20</v>
      </c>
      <c r="D6" s="1">
        <v>0.611111111111111</v>
      </c>
      <c r="E6" s="1">
        <v>0.6166666666666667</v>
      </c>
      <c r="F6" s="1">
        <f>E6-D6</f>
        <v>0.005555555555555647</v>
      </c>
      <c r="G6">
        <f>39+43.55</f>
        <v>82.55</v>
      </c>
      <c r="J6" s="2"/>
      <c r="K6" s="3">
        <f>AVERAGE(F6)</f>
        <v>0.005555555555555647</v>
      </c>
      <c r="L6" s="1">
        <f>F6</f>
        <v>0.005555555555555647</v>
      </c>
      <c r="M6" s="1">
        <f>L6/2</f>
        <v>0.0027777777777778234</v>
      </c>
    </row>
    <row r="7" spans="10:13" ht="12.75">
      <c r="J7" s="2"/>
      <c r="L7" s="1"/>
      <c r="M7" s="1"/>
    </row>
    <row r="8" spans="1:13" ht="12.75">
      <c r="A8" t="s">
        <v>11</v>
      </c>
      <c r="D8" s="1">
        <v>0.6166666666666667</v>
      </c>
      <c r="E8" s="1">
        <v>0.6180555555555556</v>
      </c>
      <c r="F8" s="1">
        <f>E8-D8</f>
        <v>0.001388888888888884</v>
      </c>
      <c r="J8" s="2"/>
      <c r="L8" s="1"/>
      <c r="M8" s="1"/>
    </row>
    <row r="9" spans="10:13" ht="12.75">
      <c r="J9" s="2"/>
      <c r="L9" s="1"/>
      <c r="M9" s="1"/>
    </row>
    <row r="10" spans="1:13" ht="12.75">
      <c r="A10" t="s">
        <v>7</v>
      </c>
      <c r="C10" t="s">
        <v>8</v>
      </c>
      <c r="D10" s="1"/>
      <c r="E10" s="1"/>
      <c r="F10" s="1"/>
      <c r="J10" s="2"/>
      <c r="K10" s="3"/>
      <c r="L10" s="1"/>
      <c r="M10" s="1"/>
    </row>
    <row r="11" spans="4:13" ht="12.75">
      <c r="D11" s="1"/>
      <c r="E11" s="1"/>
      <c r="F11" s="1"/>
      <c r="J11" s="2"/>
      <c r="K11" s="3"/>
      <c r="L11" s="1"/>
      <c r="M11" s="1"/>
    </row>
    <row r="12" spans="3:13" ht="12.75">
      <c r="C12" t="s">
        <v>12</v>
      </c>
      <c r="D12" s="2">
        <v>0.6180555555555556</v>
      </c>
      <c r="E12" s="2">
        <v>0.6201388888888889</v>
      </c>
      <c r="F12" s="1">
        <f aca="true" t="shared" si="0" ref="F12:F20">E12-D12</f>
        <v>0.002083333333333326</v>
      </c>
      <c r="G12">
        <v>18.6</v>
      </c>
      <c r="J12" s="2"/>
      <c r="K12" s="3"/>
      <c r="L12" s="1">
        <f aca="true" t="shared" si="1" ref="L12:L20">F12</f>
        <v>0.002083333333333326</v>
      </c>
      <c r="M12" s="1">
        <f aca="true" t="shared" si="2" ref="M12:M20">F12</f>
        <v>0.002083333333333326</v>
      </c>
    </row>
    <row r="13" spans="3:13" ht="12.75">
      <c r="C13" t="s">
        <v>42</v>
      </c>
      <c r="D13" s="2">
        <v>0.6201388888888889</v>
      </c>
      <c r="E13" s="2">
        <v>0.6215277777777778</v>
      </c>
      <c r="F13" s="1">
        <f t="shared" si="0"/>
        <v>0.001388888888888884</v>
      </c>
      <c r="G13">
        <v>18.8</v>
      </c>
      <c r="J13" s="2"/>
      <c r="K13" s="3"/>
      <c r="L13" s="1">
        <f t="shared" si="1"/>
        <v>0.001388888888888884</v>
      </c>
      <c r="M13" s="1">
        <f t="shared" si="2"/>
        <v>0.001388888888888884</v>
      </c>
    </row>
    <row r="14" spans="3:13" ht="12.75">
      <c r="C14" t="s">
        <v>23</v>
      </c>
      <c r="D14" s="2">
        <v>0.6215277777777778</v>
      </c>
      <c r="E14" s="2">
        <v>0.6256944444444444</v>
      </c>
      <c r="F14" s="1">
        <f t="shared" si="0"/>
        <v>0.004166666666666652</v>
      </c>
      <c r="G14">
        <v>20.2</v>
      </c>
      <c r="J14" s="2"/>
      <c r="K14" s="3"/>
      <c r="L14" s="1">
        <f t="shared" si="1"/>
        <v>0.004166666666666652</v>
      </c>
      <c r="M14" s="1">
        <f t="shared" si="2"/>
        <v>0.004166666666666652</v>
      </c>
    </row>
    <row r="15" spans="3:13" ht="12.75">
      <c r="C15" t="s">
        <v>15</v>
      </c>
      <c r="D15" s="2">
        <v>0.6256944444444444</v>
      </c>
      <c r="E15" s="2">
        <v>0.6291666666666667</v>
      </c>
      <c r="F15" s="1">
        <f t="shared" si="0"/>
        <v>0.00347222222222221</v>
      </c>
      <c r="G15">
        <v>24.25</v>
      </c>
      <c r="J15" s="2"/>
      <c r="K15" s="3"/>
      <c r="L15" s="1">
        <f t="shared" si="1"/>
        <v>0.00347222222222221</v>
      </c>
      <c r="M15" s="1">
        <f t="shared" si="2"/>
        <v>0.00347222222222221</v>
      </c>
    </row>
    <row r="16" spans="3:13" ht="12.75">
      <c r="C16" t="s">
        <v>16</v>
      </c>
      <c r="D16" s="2">
        <v>0.6291666666666667</v>
      </c>
      <c r="E16" s="2">
        <v>0.6305555555555555</v>
      </c>
      <c r="F16" s="1">
        <f t="shared" si="0"/>
        <v>0.001388888888888884</v>
      </c>
      <c r="G16">
        <v>20.2</v>
      </c>
      <c r="J16" s="2"/>
      <c r="K16" s="3"/>
      <c r="L16" s="1">
        <f t="shared" si="1"/>
        <v>0.001388888888888884</v>
      </c>
      <c r="M16" s="1">
        <f t="shared" si="2"/>
        <v>0.001388888888888884</v>
      </c>
    </row>
    <row r="17" spans="3:13" ht="12.75">
      <c r="C17" t="s">
        <v>17</v>
      </c>
      <c r="D17" s="2">
        <v>0.6305555555555555</v>
      </c>
      <c r="E17" s="2">
        <v>0.6326388888888889</v>
      </c>
      <c r="F17" s="1">
        <f t="shared" si="0"/>
        <v>0.002083333333333326</v>
      </c>
      <c r="G17">
        <v>20.3</v>
      </c>
      <c r="J17" s="2"/>
      <c r="K17" s="3"/>
      <c r="L17" s="1">
        <f t="shared" si="1"/>
        <v>0.002083333333333326</v>
      </c>
      <c r="M17" s="1">
        <f t="shared" si="2"/>
        <v>0.002083333333333326</v>
      </c>
    </row>
    <row r="18" spans="3:13" ht="12.75">
      <c r="C18" t="s">
        <v>43</v>
      </c>
      <c r="D18" s="2">
        <v>0.6326388888888889</v>
      </c>
      <c r="E18" s="2">
        <v>0.6354166666666666</v>
      </c>
      <c r="F18" s="1">
        <f t="shared" si="0"/>
        <v>0.002777777777777768</v>
      </c>
      <c r="G18">
        <v>20.1</v>
      </c>
      <c r="J18" s="2"/>
      <c r="K18" s="3"/>
      <c r="L18" s="1">
        <f t="shared" si="1"/>
        <v>0.002777777777777768</v>
      </c>
      <c r="M18" s="1">
        <f t="shared" si="2"/>
        <v>0.002777777777777768</v>
      </c>
    </row>
    <row r="19" spans="3:13" ht="12.75">
      <c r="C19" t="s">
        <v>44</v>
      </c>
      <c r="D19" s="2">
        <v>0.6354166666666666</v>
      </c>
      <c r="E19" s="2">
        <v>0.6375</v>
      </c>
      <c r="F19" s="1">
        <f t="shared" si="0"/>
        <v>0.002083333333333326</v>
      </c>
      <c r="G19">
        <v>23.32</v>
      </c>
      <c r="J19" s="2"/>
      <c r="K19" s="3"/>
      <c r="L19" s="1">
        <f t="shared" si="1"/>
        <v>0.002083333333333326</v>
      </c>
      <c r="M19" s="1">
        <f t="shared" si="2"/>
        <v>0.002083333333333326</v>
      </c>
    </row>
    <row r="20" spans="3:13" ht="12.75">
      <c r="C20" t="s">
        <v>45</v>
      </c>
      <c r="D20" s="2">
        <v>0.6375</v>
      </c>
      <c r="E20" s="2">
        <v>0.638888888888889</v>
      </c>
      <c r="F20" s="1">
        <f t="shared" si="0"/>
        <v>0.001388888888888995</v>
      </c>
      <c r="G20">
        <v>3.05</v>
      </c>
      <c r="H20">
        <f>SUM(G12:G20)</f>
        <v>168.82000000000002</v>
      </c>
      <c r="I20" s="2">
        <f>E20-E12</f>
        <v>0.018750000000000044</v>
      </c>
      <c r="J20" s="2">
        <f>(I20/H20)*100</f>
        <v>0.01110650396872411</v>
      </c>
      <c r="K20" s="3">
        <f>AVERAGE(F12:F20)</f>
        <v>0.002314814814814819</v>
      </c>
      <c r="L20" s="1">
        <f t="shared" si="1"/>
        <v>0.001388888888888995</v>
      </c>
      <c r="M20" s="1">
        <f t="shared" si="2"/>
        <v>0.001388888888888995</v>
      </c>
    </row>
    <row r="21" spans="10:13" ht="12.75">
      <c r="J21" s="2"/>
      <c r="K21" s="3"/>
      <c r="L21" s="1"/>
      <c r="M21" s="1"/>
    </row>
    <row r="22" spans="1:13" ht="12.75">
      <c r="A22" t="s">
        <v>19</v>
      </c>
      <c r="D22" s="1">
        <v>0.638888888888889</v>
      </c>
      <c r="E22" s="1">
        <v>0.6479166666666667</v>
      </c>
      <c r="F22" s="1">
        <f aca="true" t="shared" si="3" ref="F22:F34">E22-D22</f>
        <v>0.009027777777777746</v>
      </c>
      <c r="J22" s="2"/>
      <c r="K22" s="3"/>
      <c r="L22" s="1"/>
      <c r="M22" s="1"/>
    </row>
    <row r="23" spans="4:13" ht="12.75">
      <c r="D23" s="1"/>
      <c r="E23" s="1"/>
      <c r="F23" s="1"/>
      <c r="J23" s="2"/>
      <c r="K23" s="3"/>
      <c r="L23" s="1"/>
      <c r="M23" s="1"/>
    </row>
    <row r="24" spans="1:13" ht="12.75">
      <c r="A24" t="s">
        <v>9</v>
      </c>
      <c r="D24" s="1"/>
      <c r="E24" s="1"/>
      <c r="F24" s="1"/>
      <c r="J24" s="2"/>
      <c r="K24" s="3"/>
      <c r="L24" s="1"/>
      <c r="M24" s="1"/>
    </row>
    <row r="25" spans="1:13" ht="12.75">
      <c r="A25" t="s">
        <v>10</v>
      </c>
      <c r="B25" t="s">
        <v>22</v>
      </c>
      <c r="C25" t="s">
        <v>13</v>
      </c>
      <c r="D25" s="1">
        <v>0.6479166666666667</v>
      </c>
      <c r="E25" s="1">
        <v>0.6493055555555556</v>
      </c>
      <c r="F25" s="1">
        <f t="shared" si="3"/>
        <v>0.001388888888888884</v>
      </c>
      <c r="G25">
        <v>2.95</v>
      </c>
      <c r="J25" s="2"/>
      <c r="K25" s="3"/>
      <c r="L25" s="1">
        <f aca="true" t="shared" si="4" ref="L25:L32">F25</f>
        <v>0.001388888888888884</v>
      </c>
      <c r="M25" s="1">
        <f aca="true" t="shared" si="5" ref="M25:M32">F25</f>
        <v>0.001388888888888884</v>
      </c>
    </row>
    <row r="26" spans="3:13" ht="12.75">
      <c r="C26" t="s">
        <v>12</v>
      </c>
      <c r="D26" s="1">
        <v>0.6493055555555556</v>
      </c>
      <c r="E26" s="1">
        <v>0.65625</v>
      </c>
      <c r="F26" s="1">
        <f t="shared" si="3"/>
        <v>0.00694444444444442</v>
      </c>
      <c r="G26">
        <v>67.74</v>
      </c>
      <c r="J26" s="2"/>
      <c r="K26" s="3"/>
      <c r="L26" s="1">
        <f t="shared" si="4"/>
        <v>0.00694444444444442</v>
      </c>
      <c r="M26" s="1">
        <f t="shared" si="5"/>
        <v>0.00694444444444442</v>
      </c>
    </row>
    <row r="27" spans="3:13" ht="12.75">
      <c r="C27" t="s">
        <v>14</v>
      </c>
      <c r="D27" s="1">
        <v>0.65625</v>
      </c>
      <c r="E27" s="1">
        <v>0.6583333333333333</v>
      </c>
      <c r="F27" s="1">
        <f t="shared" si="3"/>
        <v>0.002083333333333326</v>
      </c>
      <c r="G27">
        <v>21.85</v>
      </c>
      <c r="J27" s="2"/>
      <c r="K27" s="3"/>
      <c r="L27" s="1">
        <f t="shared" si="4"/>
        <v>0.002083333333333326</v>
      </c>
      <c r="M27" s="1">
        <f t="shared" si="5"/>
        <v>0.002083333333333326</v>
      </c>
    </row>
    <row r="28" spans="3:13" ht="12.75">
      <c r="C28" t="s">
        <v>23</v>
      </c>
      <c r="D28" s="1">
        <v>0.6583333333333333</v>
      </c>
      <c r="E28" s="1">
        <v>0.6597222222222222</v>
      </c>
      <c r="F28" s="1">
        <f t="shared" si="3"/>
        <v>0.001388888888888884</v>
      </c>
      <c r="G28">
        <v>9.6</v>
      </c>
      <c r="J28" s="2"/>
      <c r="K28" s="3"/>
      <c r="L28" s="1">
        <f t="shared" si="4"/>
        <v>0.001388888888888884</v>
      </c>
      <c r="M28" s="1">
        <f t="shared" si="5"/>
        <v>0.001388888888888884</v>
      </c>
    </row>
    <row r="29" spans="3:13" ht="12.75">
      <c r="C29" t="s">
        <v>15</v>
      </c>
      <c r="D29" s="1">
        <v>0.6597222222222222</v>
      </c>
      <c r="E29" s="1">
        <v>0.6618055555555555</v>
      </c>
      <c r="F29" s="1">
        <f t="shared" si="3"/>
        <v>0.002083333333333326</v>
      </c>
      <c r="G29">
        <v>14.15</v>
      </c>
      <c r="J29" s="2"/>
      <c r="K29" s="3"/>
      <c r="L29" s="1">
        <f t="shared" si="4"/>
        <v>0.002083333333333326</v>
      </c>
      <c r="M29" s="1">
        <f t="shared" si="5"/>
        <v>0.002083333333333326</v>
      </c>
    </row>
    <row r="30" spans="3:13" ht="12.75">
      <c r="C30" t="s">
        <v>16</v>
      </c>
      <c r="D30" s="1">
        <v>0.6618055555555555</v>
      </c>
      <c r="E30" s="1">
        <v>0.6638888888888889</v>
      </c>
      <c r="F30" s="1">
        <f t="shared" si="3"/>
        <v>0.002083333333333326</v>
      </c>
      <c r="G30">
        <v>19.35</v>
      </c>
      <c r="J30" s="2"/>
      <c r="K30" s="3"/>
      <c r="L30" s="1">
        <f t="shared" si="4"/>
        <v>0.002083333333333326</v>
      </c>
      <c r="M30" s="1">
        <f t="shared" si="5"/>
        <v>0.002083333333333326</v>
      </c>
    </row>
    <row r="31" spans="3:13" ht="12.75">
      <c r="C31" t="s">
        <v>17</v>
      </c>
      <c r="D31" s="1">
        <v>0.6638888888888889</v>
      </c>
      <c r="E31" s="1">
        <v>0.6694444444444444</v>
      </c>
      <c r="F31" s="1">
        <f t="shared" si="3"/>
        <v>0.005555555555555536</v>
      </c>
      <c r="G31">
        <v>52.9</v>
      </c>
      <c r="J31" s="2"/>
      <c r="K31" s="3"/>
      <c r="L31" s="1">
        <f t="shared" si="4"/>
        <v>0.005555555555555536</v>
      </c>
      <c r="M31" s="1">
        <f t="shared" si="5"/>
        <v>0.005555555555555536</v>
      </c>
    </row>
    <row r="32" spans="3:13" ht="12.75">
      <c r="C32" t="s">
        <v>18</v>
      </c>
      <c r="D32" s="1">
        <v>0.6694444444444444</v>
      </c>
      <c r="E32" s="1">
        <v>0.6743055555555556</v>
      </c>
      <c r="F32" s="1">
        <f t="shared" si="3"/>
        <v>0.004861111111111205</v>
      </c>
      <c r="G32">
        <v>60.4</v>
      </c>
      <c r="H32">
        <f>SUM(G25:G32)</f>
        <v>248.94</v>
      </c>
      <c r="I32" s="1">
        <f>E32-E25</f>
        <v>0.025000000000000022</v>
      </c>
      <c r="J32" s="2">
        <f>(I32/H32)*100</f>
        <v>0.010042580541495951</v>
      </c>
      <c r="K32" s="3">
        <f>AVERAGE(F25:F32)</f>
        <v>0.0032986111111111133</v>
      </c>
      <c r="L32" s="1">
        <f t="shared" si="4"/>
        <v>0.004861111111111205</v>
      </c>
      <c r="M32" s="1">
        <f t="shared" si="5"/>
        <v>0.004861111111111205</v>
      </c>
    </row>
    <row r="33" spans="4:13" ht="12.75">
      <c r="D33" s="1"/>
      <c r="E33" s="1"/>
      <c r="F33" s="1"/>
      <c r="J33" s="2"/>
      <c r="K33" s="3"/>
      <c r="L33" s="1"/>
      <c r="M33" s="1"/>
    </row>
    <row r="34" spans="1:13" ht="12.75">
      <c r="A34" t="s">
        <v>35</v>
      </c>
      <c r="D34" s="2">
        <v>0.6743055555555556</v>
      </c>
      <c r="E34" s="2">
        <v>0.6840277777777778</v>
      </c>
      <c r="F34" s="1">
        <f t="shared" si="3"/>
        <v>0.009722222222222188</v>
      </c>
      <c r="J34" s="2"/>
      <c r="K34" s="3"/>
      <c r="L34" s="1"/>
      <c r="M34" s="1"/>
    </row>
    <row r="35" spans="10:13" ht="12.75">
      <c r="J35" s="2"/>
      <c r="K35" s="3"/>
      <c r="L35" s="1"/>
      <c r="M35" s="1"/>
    </row>
    <row r="36" spans="1:13" ht="12.75">
      <c r="A36" t="s">
        <v>24</v>
      </c>
      <c r="C36" t="s">
        <v>25</v>
      </c>
      <c r="D36" s="1">
        <v>0.6840277777777778</v>
      </c>
      <c r="E36" s="1">
        <v>0.686111111111111</v>
      </c>
      <c r="F36" s="1">
        <f>E36-D36</f>
        <v>0.002083333333333215</v>
      </c>
      <c r="G36">
        <v>32.7</v>
      </c>
      <c r="J36" s="2"/>
      <c r="K36" s="3"/>
      <c r="L36" s="1">
        <f>F36</f>
        <v>0.002083333333333215</v>
      </c>
      <c r="M36" s="1">
        <f>F36</f>
        <v>0.002083333333333215</v>
      </c>
    </row>
    <row r="37" spans="3:13" ht="12.75">
      <c r="C37" t="s">
        <v>26</v>
      </c>
      <c r="D37" s="1">
        <v>0.686111111111111</v>
      </c>
      <c r="E37" s="1">
        <v>0.6895833333333333</v>
      </c>
      <c r="F37" s="1">
        <f>E37-D37</f>
        <v>0.003472222222222321</v>
      </c>
      <c r="G37">
        <v>17.15</v>
      </c>
      <c r="J37" s="2"/>
      <c r="K37" s="3"/>
      <c r="L37" s="1">
        <f>F37</f>
        <v>0.003472222222222321</v>
      </c>
      <c r="M37" s="1">
        <f>F37</f>
        <v>0.003472222222222321</v>
      </c>
    </row>
    <row r="38" spans="3:13" ht="12.75">
      <c r="C38" t="s">
        <v>27</v>
      </c>
      <c r="D38" s="1">
        <v>0.6895833333333333</v>
      </c>
      <c r="E38" s="1">
        <v>0.6916666666666668</v>
      </c>
      <c r="F38" s="1">
        <f>E38-D38</f>
        <v>0.002083333333333437</v>
      </c>
      <c r="G38">
        <v>30.4</v>
      </c>
      <c r="J38" s="2"/>
      <c r="K38" s="3"/>
      <c r="L38" s="1">
        <f>F38</f>
        <v>0.002083333333333437</v>
      </c>
      <c r="M38" s="1">
        <f>F38</f>
        <v>0.002083333333333437</v>
      </c>
    </row>
    <row r="39" spans="3:13" ht="12.75">
      <c r="C39" t="s">
        <v>28</v>
      </c>
      <c r="D39" s="1">
        <v>0.6916666666666668</v>
      </c>
      <c r="E39" s="1">
        <v>0.6944444444444445</v>
      </c>
      <c r="F39" s="1">
        <f>E39-D39</f>
        <v>0.002777777777777768</v>
      </c>
      <c r="G39">
        <v>17.9</v>
      </c>
      <c r="H39">
        <f>SUM(G36:G39)</f>
        <v>98.15</v>
      </c>
      <c r="I39" s="1">
        <f>E39-E36</f>
        <v>0.008333333333333526</v>
      </c>
      <c r="J39" s="2">
        <f>(I39/H39)*100</f>
        <v>0.008490405841399415</v>
      </c>
      <c r="K39" s="3">
        <f>AVERAGE(F36:F39)</f>
        <v>0.002604166666666685</v>
      </c>
      <c r="L39" s="1">
        <f>F39</f>
        <v>0.002777777777777768</v>
      </c>
      <c r="M39" s="1">
        <f>F39</f>
        <v>0.002777777777777768</v>
      </c>
    </row>
    <row r="40" spans="6:13" ht="12.75">
      <c r="F40" s="1"/>
      <c r="J40" s="2"/>
      <c r="K40" s="3"/>
      <c r="L40" s="1"/>
      <c r="M40" s="1"/>
    </row>
    <row r="41" spans="1:13" ht="12.75">
      <c r="A41" t="s">
        <v>35</v>
      </c>
      <c r="D41" s="2">
        <v>0.6944444444444445</v>
      </c>
      <c r="E41" s="2">
        <v>0.7048611111111112</v>
      </c>
      <c r="F41" s="1">
        <f>E41-D41</f>
        <v>0.01041666666666663</v>
      </c>
      <c r="J41" s="2"/>
      <c r="K41" s="3"/>
      <c r="L41" s="1"/>
      <c r="M41" s="1"/>
    </row>
    <row r="42" spans="10:13" ht="12.75">
      <c r="J42" s="2"/>
      <c r="K42" s="3"/>
      <c r="L42" s="1"/>
      <c r="M42" s="1"/>
    </row>
    <row r="43" spans="1:13" ht="12.75">
      <c r="A43" t="s">
        <v>29</v>
      </c>
      <c r="D43" s="1"/>
      <c r="E43" s="1"/>
      <c r="F43" s="1"/>
      <c r="J43" s="2"/>
      <c r="K43" s="3"/>
      <c r="L43" s="1">
        <f>F43</f>
        <v>0</v>
      </c>
      <c r="M43" s="1">
        <f>F43</f>
        <v>0</v>
      </c>
    </row>
    <row r="44" spans="3:13" ht="12.75">
      <c r="C44" t="s">
        <v>30</v>
      </c>
      <c r="D44" s="1">
        <v>0.7048611111111112</v>
      </c>
      <c r="E44" s="1">
        <v>0.7090277777777777</v>
      </c>
      <c r="F44" s="1">
        <f>E44-D44</f>
        <v>0.004166666666666541</v>
      </c>
      <c r="G44">
        <v>44.2</v>
      </c>
      <c r="J44" s="2"/>
      <c r="K44" s="3"/>
      <c r="L44" s="1">
        <f>F44</f>
        <v>0.004166666666666541</v>
      </c>
      <c r="M44" s="1">
        <f>F44</f>
        <v>0.004166666666666541</v>
      </c>
    </row>
    <row r="45" spans="3:13" ht="12.75">
      <c r="C45" t="s">
        <v>31</v>
      </c>
      <c r="D45" s="1">
        <v>0.7090277777777777</v>
      </c>
      <c r="E45" s="1">
        <v>0.7125</v>
      </c>
      <c r="F45" s="1">
        <f>E45-D45</f>
        <v>0.003472222222222321</v>
      </c>
      <c r="G45">
        <v>26.55</v>
      </c>
      <c r="J45" s="2"/>
      <c r="K45" s="3"/>
      <c r="L45" s="1">
        <f>F45</f>
        <v>0.003472222222222321</v>
      </c>
      <c r="M45" s="1">
        <f>F45</f>
        <v>0.003472222222222321</v>
      </c>
    </row>
    <row r="46" spans="3:13" ht="12.75">
      <c r="C46" t="s">
        <v>32</v>
      </c>
      <c r="D46" s="1">
        <v>0.7125</v>
      </c>
      <c r="E46" s="1">
        <v>0.7145833333333332</v>
      </c>
      <c r="F46" s="1">
        <f>E46-D46</f>
        <v>0.002083333333333215</v>
      </c>
      <c r="G46">
        <v>27.95</v>
      </c>
      <c r="J46" s="2"/>
      <c r="K46" s="3"/>
      <c r="L46" s="1">
        <f>F46</f>
        <v>0.002083333333333215</v>
      </c>
      <c r="M46" s="1">
        <f>F46</f>
        <v>0.002083333333333215</v>
      </c>
    </row>
    <row r="47" spans="3:13" ht="12.75">
      <c r="C47" t="s">
        <v>33</v>
      </c>
      <c r="D47" s="1">
        <v>0.7145833333333332</v>
      </c>
      <c r="E47" s="1">
        <v>0.717361111111111</v>
      </c>
      <c r="F47" s="1">
        <f>E47-D47</f>
        <v>0.002777777777777768</v>
      </c>
      <c r="G47">
        <v>29.5</v>
      </c>
      <c r="J47" s="2"/>
      <c r="K47" s="3"/>
      <c r="L47" s="1">
        <f>F47</f>
        <v>0.002777777777777768</v>
      </c>
      <c r="M47" s="1">
        <f>F47</f>
        <v>0.002777777777777768</v>
      </c>
    </row>
    <row r="48" spans="3:13" ht="12.75">
      <c r="C48" t="s">
        <v>34</v>
      </c>
      <c r="D48" s="1">
        <v>0.717361111111111</v>
      </c>
      <c r="E48" s="1">
        <v>0.7194444444444444</v>
      </c>
      <c r="F48" s="1">
        <f>E48-D48</f>
        <v>0.002083333333333437</v>
      </c>
      <c r="G48">
        <v>19.9</v>
      </c>
      <c r="H48">
        <f>SUM(G44:G48)</f>
        <v>148.1</v>
      </c>
      <c r="I48" s="1">
        <f>E48-E44</f>
        <v>0.01041666666666674</v>
      </c>
      <c r="J48" s="2">
        <f>(I48/H48)*100</f>
        <v>0.007033535899167279</v>
      </c>
      <c r="K48" s="3">
        <f>AVERAGE(F44:F48)</f>
        <v>0.0029166666666666564</v>
      </c>
      <c r="L48" s="1"/>
      <c r="M48" s="1"/>
    </row>
    <row r="49" spans="6:13" ht="12.75">
      <c r="F49" s="1"/>
      <c r="J49" s="2"/>
      <c r="K49" s="3"/>
      <c r="L49" s="1"/>
      <c r="M49" s="1"/>
    </row>
    <row r="50" spans="1:13" ht="12.75">
      <c r="A50" t="s">
        <v>35</v>
      </c>
      <c r="D50" s="2">
        <v>0.7194444444444444</v>
      </c>
      <c r="E50" s="2">
        <v>0.7215277777777778</v>
      </c>
      <c r="F50" s="1">
        <f>E50-D50</f>
        <v>0.002083333333333326</v>
      </c>
      <c r="J50" s="2"/>
      <c r="K50" s="3"/>
      <c r="L50" s="1"/>
      <c r="M50" s="1"/>
    </row>
    <row r="51" spans="6:13" ht="12.75">
      <c r="F51" s="1"/>
      <c r="J51" s="2"/>
      <c r="K51" s="3"/>
      <c r="L51" s="1"/>
      <c r="M51" s="1"/>
    </row>
    <row r="52" spans="1:13" ht="12.75">
      <c r="A52" t="s">
        <v>36</v>
      </c>
      <c r="C52" t="s">
        <v>37</v>
      </c>
      <c r="D52" s="2">
        <v>0.7215277777777778</v>
      </c>
      <c r="E52" s="2">
        <v>0.7229166666666668</v>
      </c>
      <c r="F52" s="1">
        <f>E52-D52</f>
        <v>0.001388888888888995</v>
      </c>
      <c r="G52">
        <v>48.2</v>
      </c>
      <c r="J52" s="2"/>
      <c r="K52" s="3"/>
      <c r="L52" s="1">
        <f>F52</f>
        <v>0.001388888888888995</v>
      </c>
      <c r="M52" s="1">
        <f>F52</f>
        <v>0.001388888888888995</v>
      </c>
    </row>
    <row r="53" spans="3:13" ht="12.75">
      <c r="C53" t="s">
        <v>38</v>
      </c>
      <c r="D53" s="2">
        <v>0.7229166666666668</v>
      </c>
      <c r="E53" s="2">
        <v>0.7256944444444445</v>
      </c>
      <c r="F53" s="1">
        <f>E53-D53</f>
        <v>0.002777777777777768</v>
      </c>
      <c r="G53">
        <v>38.2</v>
      </c>
      <c r="J53" s="2"/>
      <c r="K53" s="3"/>
      <c r="L53" s="1">
        <f>F53</f>
        <v>0.002777777777777768</v>
      </c>
      <c r="M53" s="1">
        <f>F53</f>
        <v>0.002777777777777768</v>
      </c>
    </row>
    <row r="54" spans="3:13" ht="12.75">
      <c r="C54" t="s">
        <v>39</v>
      </c>
      <c r="D54" s="2">
        <v>0.7256944444444445</v>
      </c>
      <c r="E54" s="2">
        <v>0.7277777777777777</v>
      </c>
      <c r="F54" s="1">
        <f>E54-D54</f>
        <v>0.002083333333333215</v>
      </c>
      <c r="G54">
        <v>17.5</v>
      </c>
      <c r="J54" s="2"/>
      <c r="K54" s="3"/>
      <c r="L54" s="1">
        <f>F54</f>
        <v>0.002083333333333215</v>
      </c>
      <c r="M54" s="1">
        <f>F54</f>
        <v>0.002083333333333215</v>
      </c>
    </row>
    <row r="55" spans="3:13" ht="12.75">
      <c r="C55" t="s">
        <v>40</v>
      </c>
      <c r="D55" s="2">
        <v>0.7277777777777777</v>
      </c>
      <c r="E55" s="2">
        <v>0.73125</v>
      </c>
      <c r="F55" s="1">
        <f>E55-D55</f>
        <v>0.00347222222222221</v>
      </c>
      <c r="G55">
        <v>31.7</v>
      </c>
      <c r="J55" s="2"/>
      <c r="K55" s="3"/>
      <c r="L55" s="1">
        <f>F55</f>
        <v>0.00347222222222221</v>
      </c>
      <c r="M55" s="1">
        <f>F55</f>
        <v>0.00347222222222221</v>
      </c>
    </row>
    <row r="56" spans="3:13" ht="12.75">
      <c r="C56" t="s">
        <v>41</v>
      </c>
      <c r="D56" s="2">
        <v>0.73125</v>
      </c>
      <c r="E56" s="2">
        <v>0.7326388888888888</v>
      </c>
      <c r="F56" s="1">
        <f>E56-D56</f>
        <v>0.001388888888888884</v>
      </c>
      <c r="G56">
        <v>15.5</v>
      </c>
      <c r="H56">
        <f>SUM(G52:G56)</f>
        <v>151.1</v>
      </c>
      <c r="I56" s="2">
        <f>E56-E52</f>
        <v>0.009722222222222077</v>
      </c>
      <c r="J56" s="2">
        <f>(I56/H56)*100</f>
        <v>0.006434296639458687</v>
      </c>
      <c r="K56" s="3">
        <f>AVERAGE(F52:F56)</f>
        <v>0.0022222222222222144</v>
      </c>
      <c r="L56" s="1">
        <f>F56</f>
        <v>0.001388888888888884</v>
      </c>
      <c r="M56" s="1">
        <f>F56</f>
        <v>0.001388888888888884</v>
      </c>
    </row>
    <row r="57" spans="6:10" ht="12.75">
      <c r="F57" s="1"/>
      <c r="J57" s="2"/>
    </row>
    <row r="58" spans="1:10" ht="12.75">
      <c r="A58" t="s">
        <v>50</v>
      </c>
      <c r="D58" s="2">
        <v>0.7326388888888888</v>
      </c>
      <c r="E58" s="2">
        <v>0.7395833333333334</v>
      </c>
      <c r="F58" s="1">
        <f>E58-D58</f>
        <v>0.006944444444444531</v>
      </c>
      <c r="J58" s="2"/>
    </row>
    <row r="59" ht="12.75">
      <c r="J59" s="2"/>
    </row>
    <row r="60" spans="1:10" ht="12.75">
      <c r="A60" t="s">
        <v>49</v>
      </c>
      <c r="D60" s="2">
        <v>0.7395833333333334</v>
      </c>
      <c r="E60" s="2">
        <v>0.7541666666666668</v>
      </c>
      <c r="F60" s="1">
        <f>E60-D60</f>
        <v>0.014583333333333393</v>
      </c>
      <c r="J60" s="2"/>
    </row>
    <row r="61" ht="12.75">
      <c r="J61" s="2"/>
    </row>
    <row r="62" spans="1:10" ht="12.75">
      <c r="A62" t="s">
        <v>47</v>
      </c>
      <c r="B62" t="s">
        <v>52</v>
      </c>
      <c r="C62" t="s">
        <v>48</v>
      </c>
      <c r="D62" t="s">
        <v>53</v>
      </c>
      <c r="F62" t="s">
        <v>65</v>
      </c>
      <c r="G62">
        <f>AVERAGE(G6:G56)</f>
        <v>28.051875000000003</v>
      </c>
      <c r="J62" s="2"/>
    </row>
    <row r="63" spans="1:10" ht="12.75">
      <c r="A63" s="2">
        <f>E60-D6</f>
        <v>0.1430555555555557</v>
      </c>
      <c r="B63" s="1">
        <f>F8+F22+F34+F41+F50+F58</f>
        <v>0.039583333333333304</v>
      </c>
      <c r="C63" s="3">
        <f>SUM(L6:L56)</f>
        <v>0.08680555555555558</v>
      </c>
      <c r="D63" s="3">
        <f>F60</f>
        <v>0.014583333333333393</v>
      </c>
      <c r="E63" s="3"/>
      <c r="J63" s="2"/>
    </row>
    <row r="64" spans="1:10" ht="12.75">
      <c r="A64" t="s">
        <v>46</v>
      </c>
      <c r="C64" t="s">
        <v>51</v>
      </c>
      <c r="J64" s="2"/>
    </row>
    <row r="65" spans="1:10" ht="12.75">
      <c r="A65" s="3">
        <f>AVERAGE(L12:L56)</f>
        <v>0.002620967741935482</v>
      </c>
      <c r="C65">
        <v>33</v>
      </c>
      <c r="J65" s="2"/>
    </row>
    <row r="66" ht="12.75">
      <c r="J66" s="2"/>
    </row>
    <row r="67" spans="1:10" ht="12.75">
      <c r="A67" t="s">
        <v>55</v>
      </c>
      <c r="C67" t="s">
        <v>63</v>
      </c>
      <c r="E67" t="s">
        <v>64</v>
      </c>
      <c r="J67" s="2"/>
    </row>
    <row r="68" spans="1:10" ht="12.75">
      <c r="A68" s="3">
        <f>A63/33</f>
        <v>0.00433501683501684</v>
      </c>
      <c r="C68" s="2">
        <f>AVERAGE(J5:J56)</f>
        <v>0.008621464578049087</v>
      </c>
      <c r="E68" s="3">
        <f>(A63/SUM(G6:G56))*100</f>
        <v>0.015936496619606052</v>
      </c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Loose</dc:creator>
  <cp:keywords/>
  <dc:description/>
  <cp:lastModifiedBy>Johannes Loose</cp:lastModifiedBy>
  <dcterms:created xsi:type="dcterms:W3CDTF">2007-01-04T03:46:55Z</dcterms:created>
  <dcterms:modified xsi:type="dcterms:W3CDTF">2007-11-29T19:54:14Z</dcterms:modified>
  <cp:category/>
  <cp:version/>
  <cp:contentType/>
  <cp:contentStatus/>
</cp:coreProperties>
</file>